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02"/>
  <workbookPr filterPrivacy="1" defaultThemeVersion="124226"/>
  <xr:revisionPtr revIDLastSave="0" documentId="8_{683DD4C3-E024-48BA-B417-47DC8300FE54}" xr6:coauthVersionLast="36" xr6:coauthVersionMax="36" xr10:uidLastSave="{00000000-0000-0000-0000-000000000000}"/>
  <bookViews>
    <workbookView xWindow="240" yWindow="105" windowWidth="14805" windowHeight="8010" xr2:uid="{00000000-000D-0000-FFFF-FFFF00000000}"/>
  </bookViews>
  <sheets>
    <sheet name="Tabelle1" sheetId="1" r:id="rId1"/>
  </sheets>
  <definedNames>
    <definedName name="Print_Area" localSheetId="0">Tabelle1!$A$1:$G$45</definedName>
  </definedNames>
  <calcPr calcId="191029"/>
</workbook>
</file>

<file path=xl/calcChain.xml><?xml version="1.0" encoding="utf-8"?>
<calcChain xmlns="http://schemas.openxmlformats.org/spreadsheetml/2006/main">
  <c r="E13" i="1" l="1"/>
  <c r="E14" i="1"/>
  <c r="E15" i="1"/>
  <c r="E16" i="1"/>
  <c r="E17" i="1"/>
  <c r="G15" i="1" l="1"/>
  <c r="G16" i="1"/>
  <c r="G18" i="1"/>
  <c r="A29" i="1" l="1"/>
  <c r="G37" i="1"/>
  <c r="G38" i="1"/>
  <c r="G36" i="1"/>
  <c r="G23" i="1" l="1"/>
  <c r="G22" i="1"/>
  <c r="G21" i="1"/>
  <c r="G20" i="1"/>
  <c r="G12" i="1"/>
  <c r="G14" i="1"/>
  <c r="F13" i="1"/>
  <c r="G10" i="1"/>
  <c r="G8" i="1"/>
  <c r="G13" i="1"/>
  <c r="G24" i="1" l="1"/>
  <c r="G32" i="1"/>
  <c r="G42" i="1" s="1"/>
  <c r="F17" i="1"/>
  <c r="E18" i="1"/>
  <c r="F18" i="1" s="1"/>
  <c r="E19" i="1"/>
  <c r="E20" i="1"/>
  <c r="E21" i="1"/>
  <c r="E22" i="1"/>
  <c r="E23" i="1"/>
  <c r="E12" i="1"/>
  <c r="E10" i="1"/>
  <c r="E8" i="1"/>
  <c r="G43" i="1" l="1"/>
  <c r="F16" i="1" l="1"/>
  <c r="F23" i="1"/>
  <c r="F21" i="1"/>
  <c r="F20" i="1"/>
  <c r="F15" i="1" l="1"/>
  <c r="G41" i="1" l="1"/>
  <c r="F11" i="1" l="1"/>
  <c r="F9" i="1"/>
  <c r="F10" i="1"/>
  <c r="F12" i="1"/>
  <c r="F14" i="1"/>
  <c r="F19" i="1"/>
  <c r="F22" i="1"/>
  <c r="F8" i="1"/>
  <c r="F24" i="1" l="1"/>
  <c r="G25" i="1" s="1"/>
  <c r="G40" i="1"/>
  <c r="G44" i="1" l="1"/>
</calcChain>
</file>

<file path=xl/sharedStrings.xml><?xml version="1.0" encoding="utf-8"?>
<sst xmlns="http://schemas.openxmlformats.org/spreadsheetml/2006/main" count="60" uniqueCount="58">
  <si>
    <t>Gegenstand</t>
  </si>
  <si>
    <t>Leihgebühr je Nutzungstag (netto)</t>
  </si>
  <si>
    <t>Mülltonne mit
Entsorgung</t>
  </si>
  <si>
    <t>Leihgebühr</t>
  </si>
  <si>
    <t xml:space="preserve">Anzahl </t>
  </si>
  <si>
    <t>Biertischgarnitur</t>
  </si>
  <si>
    <t>Kreuzstand</t>
  </si>
  <si>
    <t>Überdachte Bühne          (8m x 6m)</t>
  </si>
  <si>
    <t>Festzelt (20m x 8m)</t>
  </si>
  <si>
    <t>z.Z.  1x verfügbar</t>
  </si>
  <si>
    <t>Antrag</t>
  </si>
  <si>
    <t>Abrechnung</t>
  </si>
  <si>
    <t>vom</t>
  </si>
  <si>
    <t>bis</t>
  </si>
  <si>
    <t>Einmalige Bereit- stellungskosten
Bühne:</t>
  </si>
  <si>
    <t>Einmalige Bereit- stellungskosten
Zelt:</t>
  </si>
  <si>
    <t>Verkaufsstand/Bude</t>
  </si>
  <si>
    <t>gemäß Anlage 2 zur Richtlinie zur Förderung der Kinder-, Jugend- und Vereinsarbeit in der Motorradstadt Zschopau tätigen Vereine, Interessengruppen, Verbände sowie Einzelakteure</t>
  </si>
  <si>
    <t>Veranstaltung:</t>
  </si>
  <si>
    <t>Verbrauch Strom</t>
  </si>
  <si>
    <t>kwh</t>
  </si>
  <si>
    <t>x</t>
  </si>
  <si>
    <t>für Ausleihe, Auf- und Abbau Stadtbauhof Zschopau</t>
  </si>
  <si>
    <t>Anmerkungen</t>
  </si>
  <si>
    <t>Leistungsposition</t>
  </si>
  <si>
    <t>Begründung</t>
  </si>
  <si>
    <t>Anzahl</t>
  </si>
  <si>
    <t>Einzelpreis</t>
  </si>
  <si>
    <t>Gesamtpreis</t>
  </si>
  <si>
    <t>Summe Leihgebühren</t>
  </si>
  <si>
    <t>Summe Strom</t>
  </si>
  <si>
    <t>Summe Zusatzaufwand</t>
  </si>
  <si>
    <t>Arbeitskraft/Stunde</t>
  </si>
  <si>
    <t>2x 15er Box, 1x 10er Box verfügbar</t>
  </si>
  <si>
    <t>Stromverteiler</t>
  </si>
  <si>
    <t>Bauzaun inkl Füße 3,50m lang</t>
  </si>
  <si>
    <t>Verkehrszeichen komplett</t>
  </si>
  <si>
    <t>Bake inkl Fuß</t>
  </si>
  <si>
    <t>Absperrschranke inkl. Füße 2m lang</t>
  </si>
  <si>
    <t>Dauer (Tage)*</t>
  </si>
  <si>
    <t>* Wochenend-Veranstaltungen werden als 2 Tage abgerechnet. Leihgebühren Tag 1-3 = 100%, ab Tag 4 = 90%.</t>
  </si>
  <si>
    <t>Pavillion (4m x 4m)</t>
  </si>
  <si>
    <t>Lohn- und Fahrzeug-kosten</t>
  </si>
  <si>
    <t>N.N. verfügbar, Selbstabholung</t>
  </si>
  <si>
    <t>Kabelbrücke (je m)</t>
  </si>
  <si>
    <t>Kabel (Preis pro 25m)</t>
  </si>
  <si>
    <t>Zwischensumme</t>
  </si>
  <si>
    <t>Leistungen, die nicht im Antrag enthalten sind bzw. zusätzlichen Aufwand bedeuten, werden nach tatsächlichem Aufwand im Ermessen des Bauhofleiters abgerechnet.
Beispiele: Bühnenaufbau ohne Vereinsunterstützung, umfangreichere Elektroinstallationen, Müllberäumung, sonstige beantragte Tätigkeiten, die nicht von der Richtlinie abgedeckt sind oder besonderen Aufwand bedeuten.</t>
  </si>
  <si>
    <t>Summe Lohn- und Fahrzeugkosten</t>
  </si>
  <si>
    <t>Nach der Veranstaltung wird die tatsächliche Anzahl der (benötigten) ausgeliehenen Gegenstände ermittelt und abgerechnet. Für die Verkehrszeichen u. dgl. ist die verkehrsrechtliche Anordnung maßgebend. Diese muss separat beantragt werden.
Bei Beschädigung oder Verlust von Leihgegenständen können die Reparatur- oder Ersatzbeschaffungskosten verlangt werden.</t>
  </si>
  <si>
    <t>2 Personen werden zum Auf- und Abbau gestellt, Unterstützung erforderlich</t>
  </si>
  <si>
    <t>incl. Anschluss bis 30 m</t>
  </si>
  <si>
    <t>z.Z. 27 m verfügbar</t>
  </si>
  <si>
    <t>Abrechnung Teil II</t>
  </si>
  <si>
    <t>zur Abrechnung weiter auf Seite 2</t>
  </si>
  <si>
    <t>Gesamtsumme Antragstellung</t>
  </si>
  <si>
    <t>Gesamtbetrag Abrechnung</t>
  </si>
  <si>
    <t>Tage
(bitte oben eingeben)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</si>
</sst>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0.00\ &quot;€&quot;;[Red]\-#,##0.00\ &quot;€&quot;"/>
    <numFmt numFmtId="44" formatCode="_-* #,##0.00\ &quot;€&quot;_-;\-* #,##0.00\ &quot;€&quot;_-;_-* &quot;-&quot;??\ &quot;€&quot;_-;_-@_-"/>
    <numFmt numFmtId="164" formatCode="#,##0.00\ &quot;€&quot;"/>
  </numFmts>
  <fonts count="13" x14ac:knownFonts="1">
    <font>
      <sz val="11"/>
      <color theme="1"/>
      <name val="Calibri"/>
      <family val="2"/>
      <scheme val="minor"/>
    </font>
    <font>
      <sz val="11"/>
      <color rgb="FFFF0000"/>
      <name val="Calibri"/>
      <family val="2"/>
      <scheme val="minor"/>
    </font>
    <font>
      <sz val="11"/>
      <color theme="1"/>
      <name val="Calibri"/>
      <family val="2"/>
      <scheme val="minor"/>
    </font>
    <font>
      <sz val="11"/>
      <color theme="0" tint="-4.9989318521683403E-2"/>
      <name val="Calibri"/>
      <family val="2"/>
      <scheme val="minor"/>
    </font>
    <font>
      <b/>
      <sz val="12"/>
      <color theme="1"/>
      <name val="Calibri"/>
      <family val="2"/>
      <scheme val="minor"/>
    </font>
    <font>
      <sz val="10"/>
      <color theme="1"/>
      <name val="Calibri"/>
      <family val="2"/>
      <scheme val="minor"/>
    </font>
    <font>
      <sz val="8"/>
      <color theme="1"/>
      <name val="Calibri"/>
      <family val="2"/>
      <scheme val="minor"/>
    </font>
    <font>
      <sz val="11"/>
      <color rgb="FFFFC000"/>
      <name val="Calibri"/>
      <family val="2"/>
      <scheme val="minor"/>
    </font>
    <font>
      <sz val="11"/>
      <color theme="0"/>
      <name val="Calibri"/>
      <family val="2"/>
      <scheme val="minor"/>
    </font>
    <font>
      <sz val="10"/>
      <name val="Calibri"/>
      <family val="2"/>
      <scheme val="minor"/>
    </font>
    <font>
      <b/>
      <sz val="10"/>
      <color theme="1"/>
      <name val="Calibri"/>
      <family val="2"/>
      <scheme val="minor"/>
    </font>
    <font>
      <sz val="10"/>
      <color theme="0"/>
      <name val="Calibri"/>
      <family val="2"/>
      <scheme val="minor"/>
    </font>
    <font>
      <sz val="12"/>
      <color theme="1"/>
      <name val="Calibri"/>
      <family val="2"/>
      <scheme val="minor"/>
    </font>
  </fonts>
  <fills count="5">
    <fill>
      <patternFill patternType="none"/>
    </fill>
    <fill>
      <patternFill patternType="gray125"/>
    </fill>
    <fill>
      <patternFill patternType="solid">
        <fgColor rgb="FF92D050"/>
        <bgColor indexed="64"/>
      </patternFill>
    </fill>
    <fill>
      <patternFill patternType="solid">
        <fgColor theme="0"/>
        <bgColor indexed="64"/>
      </patternFill>
    </fill>
    <fill>
      <patternFill patternType="solid">
        <fgColor theme="0" tint="-0.14999847407452621"/>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right/>
      <top/>
      <bottom style="double">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s>
  <cellStyleXfs count="2">
    <xf numFmtId="0" fontId="0" fillId="0" borderId="0"/>
    <xf numFmtId="44" fontId="2" fillId="0" borderId="0" applyFont="0" applyFill="0" applyBorder="0" applyAlignment="0" applyProtection="0"/>
  </cellStyleXfs>
  <cellXfs count="90">
    <xf numFmtId="0" fontId="0" fillId="0" borderId="0" xfId="0"/>
    <xf numFmtId="0" fontId="0" fillId="0" borderId="0" xfId="0" applyAlignment="1"/>
    <xf numFmtId="0" fontId="0" fillId="0" borderId="0" xfId="0" applyFill="1"/>
    <xf numFmtId="0" fontId="0" fillId="0" borderId="0" xfId="0" applyProtection="1">
      <protection locked="0"/>
    </xf>
    <xf numFmtId="0" fontId="0" fillId="0" borderId="0" xfId="0" applyProtection="1"/>
    <xf numFmtId="8" fontId="0" fillId="0" borderId="0" xfId="0" applyNumberFormat="1" applyProtection="1"/>
    <xf numFmtId="0" fontId="1" fillId="0" borderId="0" xfId="0" applyFont="1"/>
    <xf numFmtId="0" fontId="1" fillId="0" borderId="0" xfId="0" applyFont="1" applyAlignment="1"/>
    <xf numFmtId="0" fontId="3" fillId="0" borderId="0" xfId="0" applyFont="1" applyProtection="1"/>
    <xf numFmtId="0" fontId="0" fillId="0" borderId="0" xfId="0" applyFill="1" applyBorder="1" applyProtection="1"/>
    <xf numFmtId="2" fontId="0" fillId="0" borderId="0" xfId="0" applyNumberFormat="1" applyProtection="1"/>
    <xf numFmtId="0" fontId="3" fillId="0" borderId="0" xfId="0" applyFont="1"/>
    <xf numFmtId="0" fontId="5" fillId="4" borderId="1" xfId="0" applyFont="1" applyFill="1" applyBorder="1" applyAlignment="1" applyProtection="1">
      <alignment horizontal="left" vertical="top" wrapText="1"/>
    </xf>
    <xf numFmtId="0" fontId="5" fillId="4" borderId="1" xfId="0" applyFont="1" applyFill="1" applyBorder="1" applyAlignment="1" applyProtection="1">
      <alignment horizontal="right" vertical="center" wrapText="1"/>
    </xf>
    <xf numFmtId="0" fontId="4" fillId="3" borderId="0" xfId="0" applyFont="1" applyFill="1" applyBorder="1" applyAlignment="1" applyProtection="1">
      <alignment vertical="top"/>
    </xf>
    <xf numFmtId="0" fontId="6" fillId="3" borderId="0" xfId="0" applyFont="1" applyFill="1" applyBorder="1" applyAlignment="1" applyProtection="1">
      <alignment horizontal="right" vertical="top"/>
    </xf>
    <xf numFmtId="0" fontId="1" fillId="0" borderId="0" xfId="0" applyFont="1" applyProtection="1"/>
    <xf numFmtId="0" fontId="7" fillId="0" borderId="0" xfId="0" applyFont="1"/>
    <xf numFmtId="0" fontId="8" fillId="0" borderId="0" xfId="0" applyFont="1" applyBorder="1" applyProtection="1">
      <protection locked="0"/>
    </xf>
    <xf numFmtId="0" fontId="5" fillId="0" borderId="0" xfId="0" applyFont="1" applyAlignment="1">
      <alignment vertical="top"/>
    </xf>
    <xf numFmtId="0" fontId="5" fillId="0" borderId="1" xfId="0" applyFont="1" applyFill="1" applyBorder="1" applyAlignment="1">
      <alignment horizontal="left" vertical="top"/>
    </xf>
    <xf numFmtId="0" fontId="5" fillId="0" borderId="1" xfId="0" applyFont="1" applyFill="1" applyBorder="1" applyAlignment="1">
      <alignment vertical="top" wrapText="1"/>
    </xf>
    <xf numFmtId="0" fontId="5" fillId="0" borderId="1" xfId="0" applyFont="1" applyFill="1" applyBorder="1" applyAlignment="1">
      <alignment horizontal="left" vertical="top" wrapText="1"/>
    </xf>
    <xf numFmtId="0" fontId="5" fillId="0" borderId="1" xfId="0" applyFont="1" applyFill="1" applyBorder="1" applyAlignment="1" applyProtection="1">
      <alignment horizontal="left" vertical="top" wrapText="1"/>
      <protection locked="0"/>
    </xf>
    <xf numFmtId="0" fontId="5" fillId="0" borderId="1" xfId="0" applyFont="1" applyFill="1" applyBorder="1" applyAlignment="1">
      <alignment vertical="top"/>
    </xf>
    <xf numFmtId="8" fontId="5" fillId="0" borderId="1" xfId="0" applyNumberFormat="1" applyFont="1" applyFill="1" applyBorder="1" applyAlignment="1">
      <alignment horizontal="left" vertical="top" wrapText="1"/>
    </xf>
    <xf numFmtId="0" fontId="9" fillId="0" borderId="1" xfId="0" applyFont="1" applyFill="1" applyBorder="1" applyAlignment="1">
      <alignment horizontal="left" vertical="top" wrapText="1"/>
    </xf>
    <xf numFmtId="0" fontId="5" fillId="2" borderId="1" xfId="0" applyFont="1" applyFill="1" applyBorder="1" applyAlignment="1" applyProtection="1">
      <alignment horizontal="left" vertical="top"/>
      <protection locked="0"/>
    </xf>
    <xf numFmtId="8" fontId="5" fillId="0" borderId="1" xfId="0" applyNumberFormat="1" applyFont="1" applyFill="1" applyBorder="1" applyAlignment="1">
      <alignment horizontal="left" vertical="top"/>
    </xf>
    <xf numFmtId="8" fontId="5" fillId="0" borderId="1" xfId="0" applyNumberFormat="1" applyFont="1" applyBorder="1" applyAlignment="1">
      <alignment horizontal="left" vertical="top"/>
    </xf>
    <xf numFmtId="0" fontId="5" fillId="0" borderId="1" xfId="0" applyFont="1" applyFill="1" applyBorder="1" applyAlignment="1" applyProtection="1">
      <alignment horizontal="left" vertical="top"/>
      <protection locked="0"/>
    </xf>
    <xf numFmtId="0" fontId="5" fillId="0" borderId="1" xfId="0" applyFont="1" applyBorder="1" applyAlignment="1">
      <alignment horizontal="left" vertical="top"/>
    </xf>
    <xf numFmtId="0" fontId="5" fillId="0" borderId="1" xfId="0" applyFont="1" applyBorder="1" applyAlignment="1">
      <alignment horizontal="left" vertical="top" wrapText="1"/>
    </xf>
    <xf numFmtId="0" fontId="5" fillId="0" borderId="1" xfId="0" applyFont="1" applyBorder="1" applyAlignment="1" applyProtection="1">
      <alignment horizontal="left" vertical="top"/>
      <protection locked="0"/>
    </xf>
    <xf numFmtId="0" fontId="5" fillId="0" borderId="0" xfId="0" applyFont="1" applyBorder="1" applyAlignment="1">
      <alignment horizontal="left" vertical="top" wrapText="1"/>
    </xf>
    <xf numFmtId="8" fontId="5" fillId="0" borderId="0" xfId="0" applyNumberFormat="1" applyFont="1" applyBorder="1" applyAlignment="1">
      <alignment horizontal="left" vertical="top"/>
    </xf>
    <xf numFmtId="0" fontId="5" fillId="0" borderId="0" xfId="0" applyFont="1" applyBorder="1" applyAlignment="1" applyProtection="1">
      <alignment horizontal="left" vertical="top"/>
    </xf>
    <xf numFmtId="0" fontId="5" fillId="0" borderId="1" xfId="0" applyFont="1" applyFill="1" applyBorder="1" applyProtection="1"/>
    <xf numFmtId="0" fontId="5" fillId="4" borderId="1" xfId="0" applyFont="1" applyFill="1" applyBorder="1" applyProtection="1"/>
    <xf numFmtId="0" fontId="5" fillId="0" borderId="1" xfId="0" applyFont="1" applyBorder="1" applyProtection="1"/>
    <xf numFmtId="44" fontId="5" fillId="0" borderId="1" xfId="1" applyFont="1" applyBorder="1" applyProtection="1"/>
    <xf numFmtId="8" fontId="5" fillId="0" borderId="1" xfId="0" applyNumberFormat="1" applyFont="1" applyBorder="1" applyProtection="1"/>
    <xf numFmtId="0" fontId="0" fillId="0" borderId="0" xfId="0" applyFont="1" applyProtection="1"/>
    <xf numFmtId="0" fontId="0" fillId="0" borderId="0" xfId="0" applyFont="1" applyAlignment="1" applyProtection="1">
      <alignment vertical="top"/>
    </xf>
    <xf numFmtId="8" fontId="5" fillId="0" borderId="1" xfId="0" applyNumberFormat="1" applyFont="1" applyBorder="1" applyAlignment="1" applyProtection="1">
      <alignment vertical="top"/>
    </xf>
    <xf numFmtId="0" fontId="5" fillId="4" borderId="1" xfId="0" applyFont="1" applyFill="1" applyBorder="1" applyAlignment="1" applyProtection="1">
      <alignment horizontal="right" vertical="center"/>
      <protection locked="0"/>
    </xf>
    <xf numFmtId="0" fontId="5" fillId="4" borderId="1" xfId="0" applyFont="1" applyFill="1" applyBorder="1" applyAlignment="1">
      <alignment horizontal="right" vertical="center"/>
    </xf>
    <xf numFmtId="0" fontId="5" fillId="4" borderId="1" xfId="0" applyFont="1" applyFill="1" applyBorder="1" applyProtection="1">
      <protection locked="0"/>
    </xf>
    <xf numFmtId="0" fontId="5" fillId="4" borderId="1" xfId="0" applyFont="1" applyFill="1" applyBorder="1"/>
    <xf numFmtId="0" fontId="5" fillId="0" borderId="0" xfId="0" applyFont="1"/>
    <xf numFmtId="0" fontId="5" fillId="0" borderId="0" xfId="0" applyFont="1" applyProtection="1">
      <protection locked="0"/>
    </xf>
    <xf numFmtId="8" fontId="5" fillId="0" borderId="0" xfId="0" applyNumberFormat="1" applyFont="1" applyProtection="1"/>
    <xf numFmtId="164" fontId="5" fillId="0" borderId="0" xfId="1" applyNumberFormat="1" applyFont="1"/>
    <xf numFmtId="0" fontId="5" fillId="0" borderId="7" xfId="0" applyFont="1" applyBorder="1"/>
    <xf numFmtId="0" fontId="5" fillId="0" borderId="7" xfId="0" applyFont="1" applyBorder="1" applyProtection="1">
      <protection locked="0"/>
    </xf>
    <xf numFmtId="8" fontId="5" fillId="0" borderId="7" xfId="0" applyNumberFormat="1" applyFont="1" applyBorder="1"/>
    <xf numFmtId="0" fontId="5" fillId="0" borderId="2" xfId="0" applyFont="1" applyBorder="1" applyAlignment="1" applyProtection="1">
      <alignment horizontal="left"/>
    </xf>
    <xf numFmtId="0" fontId="5" fillId="0" borderId="2" xfId="0" applyFont="1" applyBorder="1" applyProtection="1"/>
    <xf numFmtId="8" fontId="5" fillId="0" borderId="2" xfId="0" applyNumberFormat="1" applyFont="1" applyBorder="1" applyProtection="1"/>
    <xf numFmtId="8" fontId="10" fillId="0" borderId="1" xfId="0" applyNumberFormat="1" applyFont="1" applyBorder="1" applyProtection="1"/>
    <xf numFmtId="8" fontId="10" fillId="0" borderId="0" xfId="0" applyNumberFormat="1" applyFont="1" applyBorder="1" applyProtection="1"/>
    <xf numFmtId="0" fontId="11" fillId="0" borderId="0" xfId="0" applyFont="1" applyBorder="1" applyAlignment="1" applyProtection="1">
      <alignment horizontal="left" vertical="top"/>
    </xf>
    <xf numFmtId="8" fontId="11" fillId="0" borderId="0" xfId="0" applyNumberFormat="1" applyFont="1" applyBorder="1" applyAlignment="1" applyProtection="1">
      <alignment horizontal="left" vertical="top"/>
    </xf>
    <xf numFmtId="8" fontId="10" fillId="0" borderId="9" xfId="0" applyNumberFormat="1" applyFont="1" applyBorder="1" applyProtection="1"/>
    <xf numFmtId="0" fontId="9" fillId="0" borderId="0" xfId="0" applyFont="1" applyBorder="1" applyAlignment="1" applyProtection="1">
      <alignment horizontal="left" vertical="top"/>
    </xf>
    <xf numFmtId="8" fontId="9" fillId="0" borderId="0" xfId="0" applyNumberFormat="1" applyFont="1" applyBorder="1" applyAlignment="1" applyProtection="1">
      <alignment horizontal="left" vertical="top"/>
    </xf>
    <xf numFmtId="0" fontId="4" fillId="0" borderId="0" xfId="0" applyFont="1" applyProtection="1"/>
    <xf numFmtId="0" fontId="0" fillId="0" borderId="0" xfId="0" applyAlignment="1">
      <alignment vertical="top"/>
    </xf>
    <xf numFmtId="0" fontId="5" fillId="0" borderId="0" xfId="0" applyFont="1" applyAlignment="1" applyProtection="1">
      <alignment vertical="top"/>
    </xf>
    <xf numFmtId="0" fontId="8" fillId="0" borderId="0" xfId="0" applyFont="1" applyProtection="1"/>
    <xf numFmtId="0" fontId="0" fillId="2" borderId="6" xfId="0" applyFill="1" applyBorder="1" applyProtection="1">
      <protection locked="0"/>
    </xf>
    <xf numFmtId="14" fontId="0" fillId="2" borderId="6" xfId="0" applyNumberFormat="1" applyFill="1" applyBorder="1" applyProtection="1">
      <protection locked="0"/>
    </xf>
    <xf numFmtId="0" fontId="5" fillId="4" borderId="3" xfId="0" applyFont="1" applyFill="1" applyBorder="1" applyAlignment="1">
      <alignment horizontal="left"/>
    </xf>
    <xf numFmtId="0" fontId="5" fillId="4" borderId="4" xfId="0" applyFont="1" applyFill="1" applyBorder="1" applyAlignment="1">
      <alignment horizontal="left"/>
    </xf>
    <xf numFmtId="0" fontId="5" fillId="4" borderId="5" xfId="0" applyFont="1" applyFill="1" applyBorder="1" applyAlignment="1">
      <alignment horizontal="left"/>
    </xf>
    <xf numFmtId="0" fontId="5" fillId="0" borderId="0" xfId="0" applyFont="1" applyAlignment="1">
      <alignment horizontal="left" vertical="top" wrapText="1"/>
    </xf>
    <xf numFmtId="0" fontId="0" fillId="0" borderId="0" xfId="0" applyFont="1" applyAlignment="1" applyProtection="1">
      <alignment horizontal="left" wrapText="1"/>
    </xf>
    <xf numFmtId="0" fontId="12" fillId="2" borderId="3" xfId="0" applyFont="1" applyFill="1" applyBorder="1" applyAlignment="1" applyProtection="1">
      <alignment horizontal="left" vertical="top"/>
      <protection locked="0"/>
    </xf>
    <xf numFmtId="0" fontId="12" fillId="2" borderId="4" xfId="0" applyFont="1" applyFill="1" applyBorder="1" applyAlignment="1" applyProtection="1">
      <alignment horizontal="left" vertical="top"/>
      <protection locked="0"/>
    </xf>
    <xf numFmtId="0" fontId="12" fillId="2" borderId="5" xfId="0" applyFont="1" applyFill="1" applyBorder="1" applyAlignment="1" applyProtection="1">
      <alignment horizontal="left" vertical="top"/>
      <protection locked="0"/>
    </xf>
    <xf numFmtId="0" fontId="5" fillId="0" borderId="0" xfId="0" applyFont="1" applyFill="1" applyBorder="1" applyAlignment="1" applyProtection="1">
      <alignment horizontal="left" vertical="top" wrapText="1"/>
    </xf>
    <xf numFmtId="8" fontId="5" fillId="0" borderId="3" xfId="0" applyNumberFormat="1" applyFont="1" applyBorder="1" applyAlignment="1" applyProtection="1">
      <alignment horizontal="left"/>
    </xf>
    <xf numFmtId="8" fontId="5" fillId="0" borderId="4" xfId="0" applyNumberFormat="1" applyFont="1" applyBorder="1" applyAlignment="1" applyProtection="1">
      <alignment horizontal="left"/>
    </xf>
    <xf numFmtId="8" fontId="5" fillId="0" borderId="5" xfId="0" applyNumberFormat="1" applyFont="1" applyBorder="1" applyAlignment="1" applyProtection="1">
      <alignment horizontal="left"/>
    </xf>
    <xf numFmtId="0" fontId="5" fillId="4" borderId="3" xfId="0" applyFont="1" applyFill="1" applyBorder="1" applyAlignment="1" applyProtection="1">
      <alignment horizontal="center" vertical="top" wrapText="1"/>
    </xf>
    <xf numFmtId="0" fontId="5" fillId="4" borderId="4" xfId="0" applyFont="1" applyFill="1" applyBorder="1" applyAlignment="1" applyProtection="1">
      <alignment horizontal="center" vertical="top" wrapText="1"/>
    </xf>
    <xf numFmtId="0" fontId="5" fillId="4" borderId="5" xfId="0" applyFont="1" applyFill="1" applyBorder="1" applyAlignment="1" applyProtection="1">
      <alignment horizontal="center" vertical="top" wrapText="1"/>
    </xf>
    <xf numFmtId="0" fontId="5" fillId="0" borderId="10" xfId="0" applyFont="1" applyBorder="1" applyAlignment="1" applyProtection="1">
      <alignment horizontal="left" vertical="top"/>
    </xf>
    <xf numFmtId="0" fontId="5" fillId="0" borderId="8" xfId="0" applyFont="1" applyBorder="1" applyAlignment="1" applyProtection="1">
      <alignment horizontal="left" vertical="top"/>
    </xf>
    <xf numFmtId="0" fontId="5" fillId="0" borderId="11" xfId="0" applyFont="1" applyBorder="1" applyAlignment="1" applyProtection="1">
      <alignment horizontal="left" vertical="top"/>
    </xf>
  </cellXfs>
  <cellStyles count="2">
    <cellStyle name="Standard" xfId="0" builtinId="0"/>
    <cellStyle name="Währung" xfId="1" builtinId="4"/>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45"/>
  <sheetViews>
    <sheetView tabSelected="1" zoomScale="120" zoomScaleNormal="120" workbookViewId="0">
      <selection activeCell="D20" sqref="D20"/>
    </sheetView>
  </sheetViews>
  <sheetFormatPr baseColWidth="10" defaultColWidth="8.85546875" defaultRowHeight="15" x14ac:dyDescent="0.25"/>
  <cols>
    <col min="1" max="1" width="18.140625" customWidth="1"/>
    <col min="2" max="2" width="12.140625" customWidth="1"/>
    <col min="3" max="3" width="22.140625" customWidth="1"/>
    <col min="4" max="4" width="8.7109375" style="3" customWidth="1"/>
    <col min="5" max="5" width="10.85546875" style="3" customWidth="1"/>
    <col min="6" max="6" width="13" customWidth="1"/>
    <col min="7" max="7" width="11.28515625" customWidth="1"/>
    <col min="8" max="8" width="4.7109375" customWidth="1"/>
    <col min="18" max="18" width="10.42578125" bestFit="1" customWidth="1"/>
  </cols>
  <sheetData>
    <row r="1" spans="1:17" s="4" customFormat="1" ht="15.75" x14ac:dyDescent="0.25">
      <c r="A1" s="14" t="s">
        <v>10</v>
      </c>
      <c r="B1" s="14" t="s">
        <v>22</v>
      </c>
      <c r="C1" s="14"/>
      <c r="D1" s="14"/>
      <c r="E1" s="14"/>
      <c r="F1" s="14"/>
      <c r="G1" s="15"/>
      <c r="H1" s="69" t="s">
        <v>10</v>
      </c>
    </row>
    <row r="2" spans="1:17" s="4" customFormat="1" ht="15.75" x14ac:dyDescent="0.25">
      <c r="A2" s="4" t="s">
        <v>18</v>
      </c>
      <c r="B2" s="77"/>
      <c r="C2" s="78"/>
      <c r="D2" s="78"/>
      <c r="E2" s="78"/>
      <c r="F2" s="78"/>
      <c r="G2" s="79"/>
      <c r="H2" s="8"/>
    </row>
    <row r="3" spans="1:17" s="4" customFormat="1" x14ac:dyDescent="0.25">
      <c r="B3" s="4" t="s">
        <v>12</v>
      </c>
      <c r="C3" s="71"/>
      <c r="D3" s="4" t="s">
        <v>13</v>
      </c>
      <c r="E3" s="71"/>
      <c r="F3" s="4" t="s">
        <v>39</v>
      </c>
      <c r="G3" s="70"/>
      <c r="H3" s="69" t="s">
        <v>11</v>
      </c>
      <c r="M3" s="16"/>
    </row>
    <row r="4" spans="1:17" s="42" customFormat="1" ht="30" customHeight="1" x14ac:dyDescent="0.25">
      <c r="A4" s="76" t="s">
        <v>17</v>
      </c>
      <c r="B4" s="76"/>
      <c r="C4" s="76"/>
      <c r="D4" s="76"/>
      <c r="E4" s="76"/>
      <c r="F4" s="76"/>
      <c r="G4" s="76"/>
      <c r="I4" s="43"/>
    </row>
    <row r="5" spans="1:17" s="4" customFormat="1" ht="12" customHeight="1" x14ac:dyDescent="0.25"/>
    <row r="6" spans="1:17" s="4" customFormat="1" ht="18" customHeight="1" x14ac:dyDescent="0.25">
      <c r="A6" s="19" t="s">
        <v>40</v>
      </c>
    </row>
    <row r="7" spans="1:17" ht="39" customHeight="1" x14ac:dyDescent="0.25">
      <c r="A7" s="20" t="s">
        <v>0</v>
      </c>
      <c r="B7" s="21" t="s">
        <v>1</v>
      </c>
      <c r="C7" s="22" t="s">
        <v>23</v>
      </c>
      <c r="D7" s="23" t="s">
        <v>4</v>
      </c>
      <c r="E7" s="23" t="s">
        <v>57</v>
      </c>
      <c r="F7" s="24" t="s">
        <v>3</v>
      </c>
      <c r="G7" s="22" t="s">
        <v>42</v>
      </c>
    </row>
    <row r="8" spans="1:17" ht="38.25" x14ac:dyDescent="0.25">
      <c r="A8" s="22" t="s">
        <v>7</v>
      </c>
      <c r="B8" s="25">
        <v>150</v>
      </c>
      <c r="C8" s="26" t="s">
        <v>50</v>
      </c>
      <c r="D8" s="27"/>
      <c r="E8" s="20">
        <f>G3</f>
        <v>0</v>
      </c>
      <c r="F8" s="28">
        <f>IF(E8&lt;4,B8*D8*E8,B8*D8*3+B8*D8*(E8-3)*0.9)</f>
        <v>0</v>
      </c>
      <c r="G8" s="29">
        <f>ROUND((D8*$B$25*30)+(D8*2*14.55)+(D8*4*29.98),0)</f>
        <v>0</v>
      </c>
      <c r="Q8" s="18">
        <v>0</v>
      </c>
    </row>
    <row r="9" spans="1:17" ht="38.25" x14ac:dyDescent="0.25">
      <c r="A9" s="22" t="s">
        <v>14</v>
      </c>
      <c r="B9" s="28">
        <v>278</v>
      </c>
      <c r="C9" s="20"/>
      <c r="D9" s="30"/>
      <c r="E9" s="20"/>
      <c r="F9" s="28">
        <f>D8*B9</f>
        <v>0</v>
      </c>
      <c r="G9" s="29"/>
      <c r="H9" s="2"/>
      <c r="Q9" s="18">
        <v>10</v>
      </c>
    </row>
    <row r="10" spans="1:17" ht="38.25" customHeight="1" x14ac:dyDescent="0.25">
      <c r="A10" s="31" t="s">
        <v>8</v>
      </c>
      <c r="B10" s="29">
        <v>150</v>
      </c>
      <c r="C10" s="26" t="s">
        <v>50</v>
      </c>
      <c r="D10" s="27"/>
      <c r="E10" s="20">
        <f>G3</f>
        <v>0</v>
      </c>
      <c r="F10" s="28">
        <f t="shared" ref="F10:F22" si="0">IF(E10&lt;4,B10*D10*E10,B10*D10*3+B10*D10*(E10-3)*0.9)</f>
        <v>0</v>
      </c>
      <c r="G10" s="29">
        <f>ROUND((D10*$B$25*28)+(D10*2*14.55)+(D10*4*29.98),0)</f>
        <v>0</v>
      </c>
      <c r="H10" s="2"/>
      <c r="Q10" s="18">
        <v>15</v>
      </c>
    </row>
    <row r="11" spans="1:17" ht="38.25" x14ac:dyDescent="0.25">
      <c r="A11" s="32" t="s">
        <v>15</v>
      </c>
      <c r="B11" s="29">
        <v>278</v>
      </c>
      <c r="C11" s="31"/>
      <c r="D11" s="33"/>
      <c r="E11" s="20"/>
      <c r="F11" s="28">
        <f>D10*B11</f>
        <v>0</v>
      </c>
      <c r="G11" s="29"/>
      <c r="Q11" s="18">
        <v>25</v>
      </c>
    </row>
    <row r="12" spans="1:17" x14ac:dyDescent="0.25">
      <c r="A12" s="32" t="s">
        <v>16</v>
      </c>
      <c r="B12" s="29">
        <v>20</v>
      </c>
      <c r="C12" s="31"/>
      <c r="D12" s="27"/>
      <c r="E12" s="20">
        <f>G$3</f>
        <v>0</v>
      </c>
      <c r="F12" s="28">
        <f t="shared" si="0"/>
        <v>0</v>
      </c>
      <c r="G12" s="29">
        <f>ROUND((D12*$B$25*4)+(D12*4*29.98),1)</f>
        <v>0</v>
      </c>
      <c r="Q12" s="18">
        <v>30</v>
      </c>
    </row>
    <row r="13" spans="1:17" ht="25.5" x14ac:dyDescent="0.25">
      <c r="A13" s="32" t="s">
        <v>41</v>
      </c>
      <c r="B13" s="29">
        <v>25</v>
      </c>
      <c r="C13" s="32" t="s">
        <v>43</v>
      </c>
      <c r="D13" s="27"/>
      <c r="E13" s="20">
        <f t="shared" ref="E13:E17" si="1">G$3</f>
        <v>0</v>
      </c>
      <c r="F13" s="28">
        <f t="shared" si="0"/>
        <v>0</v>
      </c>
      <c r="G13" s="29">
        <f>0</f>
        <v>0</v>
      </c>
      <c r="Q13" s="18">
        <v>40</v>
      </c>
    </row>
    <row r="14" spans="1:17" x14ac:dyDescent="0.25">
      <c r="A14" s="32" t="s">
        <v>6</v>
      </c>
      <c r="B14" s="29">
        <v>10</v>
      </c>
      <c r="C14" s="20" t="s">
        <v>9</v>
      </c>
      <c r="D14" s="27"/>
      <c r="E14" s="20">
        <f t="shared" si="1"/>
        <v>0</v>
      </c>
      <c r="F14" s="28">
        <f t="shared" si="0"/>
        <v>0</v>
      </c>
      <c r="G14" s="29">
        <f>ROUND((D14*$B$25)+(D14*1*29.98),1)</f>
        <v>0</v>
      </c>
      <c r="Q14" s="18"/>
    </row>
    <row r="15" spans="1:17" ht="25.5" x14ac:dyDescent="0.25">
      <c r="A15" s="31" t="s">
        <v>5</v>
      </c>
      <c r="B15" s="29">
        <v>5</v>
      </c>
      <c r="C15" s="32" t="s">
        <v>33</v>
      </c>
      <c r="D15" s="27"/>
      <c r="E15" s="20">
        <f t="shared" si="1"/>
        <v>0</v>
      </c>
      <c r="F15" s="28">
        <f>IF(E15&lt;4,B15*D15*E15,B15*D15*3+B15*D15*(E15-3)*0.9)</f>
        <v>0</v>
      </c>
      <c r="G15" s="29">
        <f>0</f>
        <v>0</v>
      </c>
      <c r="Q15" s="18"/>
    </row>
    <row r="16" spans="1:17" s="1" customFormat="1" x14ac:dyDescent="0.25">
      <c r="A16" s="32" t="s">
        <v>34</v>
      </c>
      <c r="B16" s="29">
        <v>15</v>
      </c>
      <c r="C16" s="31" t="s">
        <v>51</v>
      </c>
      <c r="D16" s="27"/>
      <c r="E16" s="20">
        <f t="shared" si="1"/>
        <v>0</v>
      </c>
      <c r="F16" s="28">
        <f>IF(E16&lt;4,B16*D16*E16,B16*D16*3+B16*D16*(E16-3)*0.9)</f>
        <v>0</v>
      </c>
      <c r="G16" s="29">
        <f>0</f>
        <v>0</v>
      </c>
      <c r="I16" s="7"/>
      <c r="J16" s="7"/>
      <c r="K16" s="7"/>
    </row>
    <row r="17" spans="1:12" x14ac:dyDescent="0.25">
      <c r="A17" s="32" t="s">
        <v>44</v>
      </c>
      <c r="B17" s="29">
        <v>3</v>
      </c>
      <c r="C17" s="31" t="s">
        <v>52</v>
      </c>
      <c r="D17" s="27"/>
      <c r="E17" s="20">
        <f t="shared" si="1"/>
        <v>0</v>
      </c>
      <c r="F17" s="28">
        <f>IF(E17&lt;4,B17*D17*E17,B17*D17*3+B17*D17*(E17-3)*0.9)</f>
        <v>0</v>
      </c>
      <c r="G17" s="29">
        <v>0</v>
      </c>
      <c r="K17" s="11"/>
    </row>
    <row r="18" spans="1:12" x14ac:dyDescent="0.25">
      <c r="A18" s="32" t="s">
        <v>45</v>
      </c>
      <c r="B18" s="29">
        <v>5</v>
      </c>
      <c r="C18" s="31"/>
      <c r="D18" s="27"/>
      <c r="E18" s="20">
        <f t="shared" ref="E18:E23" si="2">G$3</f>
        <v>0</v>
      </c>
      <c r="F18" s="28">
        <f>IF(E18&lt;4,B18*D18*E18,B18*D18*3+B18*D18*(E18-3)*0.9)</f>
        <v>0</v>
      </c>
      <c r="G18" s="29">
        <f>ROUND((D18*$B$25*0.1)+(D18*14.55*0.1),1)</f>
        <v>0</v>
      </c>
      <c r="I18" s="7"/>
      <c r="J18" s="7"/>
      <c r="K18" s="7"/>
      <c r="L18" s="7"/>
    </row>
    <row r="19" spans="1:12" ht="25.5" x14ac:dyDescent="0.25">
      <c r="A19" s="32" t="s">
        <v>2</v>
      </c>
      <c r="B19" s="29">
        <v>15</v>
      </c>
      <c r="C19" s="31"/>
      <c r="D19" s="27"/>
      <c r="E19" s="20">
        <f t="shared" si="2"/>
        <v>0</v>
      </c>
      <c r="F19" s="28">
        <f t="shared" si="0"/>
        <v>0</v>
      </c>
      <c r="G19" s="29">
        <v>0</v>
      </c>
      <c r="K19" s="11"/>
    </row>
    <row r="20" spans="1:12" ht="25.5" x14ac:dyDescent="0.25">
      <c r="A20" s="32" t="s">
        <v>35</v>
      </c>
      <c r="B20" s="29">
        <v>3</v>
      </c>
      <c r="C20" s="32"/>
      <c r="D20" s="27"/>
      <c r="E20" s="20">
        <f t="shared" si="2"/>
        <v>0</v>
      </c>
      <c r="F20" s="28">
        <f>D20*B20</f>
        <v>0</v>
      </c>
      <c r="G20" s="29">
        <f>IF(D20=0,0,ROUND((D20*$B$25*0.3)+29.98,1))</f>
        <v>0</v>
      </c>
    </row>
    <row r="21" spans="1:12" ht="25.5" x14ac:dyDescent="0.25">
      <c r="A21" s="32" t="s">
        <v>36</v>
      </c>
      <c r="B21" s="29">
        <v>7</v>
      </c>
      <c r="C21" s="31"/>
      <c r="D21" s="27"/>
      <c r="E21" s="20">
        <f t="shared" si="2"/>
        <v>0</v>
      </c>
      <c r="F21" s="28">
        <f>D21*B21</f>
        <v>0</v>
      </c>
      <c r="G21" s="29">
        <f>IF(D21=0,0,ROUND(D21*$B$25*0.5+(29.98*1),1))</f>
        <v>0</v>
      </c>
    </row>
    <row r="22" spans="1:12" x14ac:dyDescent="0.25">
      <c r="A22" s="32" t="s">
        <v>37</v>
      </c>
      <c r="B22" s="29">
        <v>3</v>
      </c>
      <c r="C22" s="31"/>
      <c r="D22" s="27"/>
      <c r="E22" s="20">
        <f t="shared" si="2"/>
        <v>0</v>
      </c>
      <c r="F22" s="28">
        <f t="shared" si="0"/>
        <v>0</v>
      </c>
      <c r="G22" s="29">
        <f>IF(D22=0,0,ROUND((D22*$B$25*0.25)+29.98,1))</f>
        <v>0</v>
      </c>
      <c r="I22" s="17"/>
    </row>
    <row r="23" spans="1:12" ht="25.5" x14ac:dyDescent="0.25">
      <c r="A23" s="32" t="s">
        <v>38</v>
      </c>
      <c r="B23" s="29">
        <v>5</v>
      </c>
      <c r="C23" s="32"/>
      <c r="D23" s="27"/>
      <c r="E23" s="20">
        <f t="shared" si="2"/>
        <v>0</v>
      </c>
      <c r="F23" s="28">
        <f>D23*B23</f>
        <v>0</v>
      </c>
      <c r="G23" s="29">
        <f>IF(D23=0,0,ROUND((D23*$B$25*0.25)+29.98,1))</f>
        <v>0</v>
      </c>
      <c r="I23" s="17"/>
    </row>
    <row r="24" spans="1:12" x14ac:dyDescent="0.25">
      <c r="A24" s="34"/>
      <c r="B24" s="35"/>
      <c r="C24" s="34"/>
      <c r="D24" s="30" t="s">
        <v>46</v>
      </c>
      <c r="E24" s="20"/>
      <c r="F24" s="41">
        <f>SUM(F8:F23)</f>
        <v>0</v>
      </c>
      <c r="G24" s="41">
        <f>SUM(G8:G23)</f>
        <v>0</v>
      </c>
    </row>
    <row r="25" spans="1:12" ht="15.75" thickBot="1" x14ac:dyDescent="0.3">
      <c r="A25" s="61" t="s">
        <v>32</v>
      </c>
      <c r="B25" s="62">
        <v>55.6</v>
      </c>
      <c r="C25" s="36"/>
      <c r="D25" s="87" t="s">
        <v>55</v>
      </c>
      <c r="E25" s="88"/>
      <c r="F25" s="89"/>
      <c r="G25" s="63">
        <f>SUM(F24:G24)</f>
        <v>0</v>
      </c>
    </row>
    <row r="26" spans="1:12" ht="15.75" thickTop="1" x14ac:dyDescent="0.25">
      <c r="A26" s="64" t="s">
        <v>54</v>
      </c>
      <c r="B26" s="65"/>
      <c r="C26" s="36"/>
      <c r="D26" s="36"/>
      <c r="E26" s="36"/>
      <c r="F26" s="36"/>
      <c r="G26" s="60"/>
    </row>
    <row r="27" spans="1:12" ht="6.75" customHeight="1" x14ac:dyDescent="0.25">
      <c r="A27" s="64"/>
      <c r="B27" s="65"/>
      <c r="C27" s="36"/>
      <c r="D27" s="36"/>
      <c r="E27" s="36"/>
      <c r="F27" s="36"/>
      <c r="G27" s="60"/>
    </row>
    <row r="28" spans="1:12" ht="15.75" x14ac:dyDescent="0.25">
      <c r="A28" s="66" t="s">
        <v>53</v>
      </c>
      <c r="B28" s="65"/>
      <c r="C28" s="36"/>
      <c r="D28" s="36"/>
      <c r="E28" s="36"/>
      <c r="F28" s="36"/>
      <c r="G28" s="60"/>
    </row>
    <row r="29" spans="1:12" s="67" customFormat="1" ht="30.75" customHeight="1" x14ac:dyDescent="0.25">
      <c r="A29" s="43">
        <f>B2</f>
        <v>0</v>
      </c>
      <c r="C29" s="68"/>
      <c r="D29" s="68"/>
      <c r="E29" s="68"/>
      <c r="F29" s="68"/>
      <c r="G29" s="68"/>
    </row>
    <row r="30" spans="1:12" ht="66.75" customHeight="1" x14ac:dyDescent="0.25">
      <c r="A30" s="75" t="s">
        <v>49</v>
      </c>
      <c r="B30" s="75"/>
      <c r="C30" s="75"/>
      <c r="D30" s="75"/>
      <c r="E30" s="75"/>
      <c r="F30" s="75"/>
      <c r="G30" s="75"/>
    </row>
    <row r="32" spans="1:12" x14ac:dyDescent="0.25">
      <c r="A32" s="37" t="s">
        <v>19</v>
      </c>
      <c r="B32" s="38"/>
      <c r="C32" s="39" t="s">
        <v>20</v>
      </c>
      <c r="D32" s="39" t="s">
        <v>21</v>
      </c>
      <c r="E32" s="40">
        <v>0.3</v>
      </c>
      <c r="F32" s="41"/>
      <c r="G32" s="59">
        <f>B32*E32</f>
        <v>0</v>
      </c>
    </row>
    <row r="33" spans="1:9" x14ac:dyDescent="0.25">
      <c r="A33" s="9"/>
      <c r="B33" s="4"/>
      <c r="C33" s="4"/>
      <c r="D33" s="4"/>
      <c r="E33" s="10"/>
      <c r="F33" s="5"/>
      <c r="G33" s="5"/>
    </row>
    <row r="34" spans="1:9" ht="60" customHeight="1" x14ac:dyDescent="0.25">
      <c r="A34" s="80" t="s">
        <v>47</v>
      </c>
      <c r="B34" s="80"/>
      <c r="C34" s="80"/>
      <c r="D34" s="80"/>
      <c r="E34" s="80"/>
      <c r="F34" s="80"/>
      <c r="G34" s="80"/>
      <c r="H34" s="11"/>
    </row>
    <row r="35" spans="1:9" ht="19.5" customHeight="1" x14ac:dyDescent="0.25">
      <c r="A35" s="41" t="s">
        <v>24</v>
      </c>
      <c r="B35" s="81" t="s">
        <v>25</v>
      </c>
      <c r="C35" s="82"/>
      <c r="D35" s="83"/>
      <c r="E35" s="41" t="s">
        <v>26</v>
      </c>
      <c r="F35" s="41" t="s">
        <v>27</v>
      </c>
      <c r="G35" s="41" t="s">
        <v>28</v>
      </c>
      <c r="H35" s="11"/>
    </row>
    <row r="36" spans="1:9" x14ac:dyDescent="0.25">
      <c r="A36" s="12"/>
      <c r="B36" s="84"/>
      <c r="C36" s="85"/>
      <c r="D36" s="86"/>
      <c r="E36" s="13"/>
      <c r="F36" s="13"/>
      <c r="G36" s="44" t="str">
        <f>IF(E36*F36&gt;0,E36*F36,"")</f>
        <v/>
      </c>
      <c r="H36" s="11"/>
    </row>
    <row r="37" spans="1:9" x14ac:dyDescent="0.25">
      <c r="A37" s="38"/>
      <c r="B37" s="72"/>
      <c r="C37" s="73"/>
      <c r="D37" s="74"/>
      <c r="E37" s="45"/>
      <c r="F37" s="46"/>
      <c r="G37" s="44" t="str">
        <f t="shared" ref="G37:G38" si="3">IF(E37*F37&gt;0,E37*F37,"")</f>
        <v/>
      </c>
      <c r="H37" s="11"/>
    </row>
    <row r="38" spans="1:9" x14ac:dyDescent="0.25">
      <c r="A38" s="38"/>
      <c r="B38" s="72"/>
      <c r="C38" s="73"/>
      <c r="D38" s="74"/>
      <c r="E38" s="47"/>
      <c r="F38" s="48"/>
      <c r="G38" s="44" t="str">
        <f t="shared" si="3"/>
        <v/>
      </c>
    </row>
    <row r="39" spans="1:9" x14ac:dyDescent="0.25">
      <c r="A39" s="49"/>
      <c r="B39" s="49"/>
      <c r="C39" s="49"/>
      <c r="D39" s="50"/>
      <c r="E39" s="50"/>
      <c r="F39" s="49"/>
      <c r="G39" s="49"/>
      <c r="H39" s="6"/>
    </row>
    <row r="40" spans="1:9" x14ac:dyDescent="0.25">
      <c r="A40" s="49"/>
      <c r="B40" s="49"/>
      <c r="C40" s="49" t="s">
        <v>29</v>
      </c>
      <c r="D40" s="50"/>
      <c r="E40" s="50"/>
      <c r="F40" s="49"/>
      <c r="G40" s="51" t="str">
        <f>IF(ISBLANK(G3),"Bitte Dauer (Tage) [G3] ausfüllen",SUM(F8:F23))</f>
        <v>Bitte Dauer (Tage) [G3] ausfüllen</v>
      </c>
      <c r="I40" s="6"/>
    </row>
    <row r="41" spans="1:9" x14ac:dyDescent="0.25">
      <c r="A41" s="49"/>
      <c r="B41" s="49"/>
      <c r="C41" s="49" t="s">
        <v>48</v>
      </c>
      <c r="D41" s="50"/>
      <c r="E41" s="50"/>
      <c r="F41" s="49"/>
      <c r="G41" s="51" t="str">
        <f>IF(ISBLANK(G3),"Bitte Dauer (Tage) [G3] ausfüllen",SUM(G8:G23))</f>
        <v>Bitte Dauer (Tage) [G3] ausfüllen</v>
      </c>
    </row>
    <row r="42" spans="1:9" x14ac:dyDescent="0.25">
      <c r="A42" s="49"/>
      <c r="B42" s="49"/>
      <c r="C42" s="49" t="s">
        <v>30</v>
      </c>
      <c r="D42" s="50"/>
      <c r="E42" s="50"/>
      <c r="F42" s="49"/>
      <c r="G42" s="52" t="str">
        <f>IF(ISBLANK(G3),"Bitte Dauer (Tage) [G3] ausfüllen",SUM(G32))</f>
        <v>Bitte Dauer (Tage) [G3] ausfüllen</v>
      </c>
    </row>
    <row r="43" spans="1:9" x14ac:dyDescent="0.25">
      <c r="A43" s="49"/>
      <c r="B43" s="49"/>
      <c r="C43" s="53" t="s">
        <v>31</v>
      </c>
      <c r="D43" s="54"/>
      <c r="E43" s="54"/>
      <c r="F43" s="53"/>
      <c r="G43" s="55" t="str">
        <f>IF(ISBLANK(G3),"Bitte Dauer (Tage) [G3] ausfüllen",SUM(G36:G38))</f>
        <v>Bitte Dauer (Tage) [G3] ausfüllen</v>
      </c>
    </row>
    <row r="44" spans="1:9" ht="15.75" thickBot="1" x14ac:dyDescent="0.3">
      <c r="A44" s="49"/>
      <c r="B44" s="49"/>
      <c r="C44" s="56" t="s">
        <v>56</v>
      </c>
      <c r="D44" s="57"/>
      <c r="E44" s="57"/>
      <c r="F44" s="57"/>
      <c r="G44" s="58" t="str">
        <f>IF(ISBLANK(G3),"Bitte Dauer (Tage) [G3] ausfüllen",SUM(G40:G43))</f>
        <v>Bitte Dauer (Tage) [G3] ausfüllen</v>
      </c>
    </row>
    <row r="45" spans="1:9" ht="15.75" thickTop="1" x14ac:dyDescent="0.25"/>
  </sheetData>
  <sheetProtection algorithmName="SHA-512" hashValue="e1WOG96e2lDJI+UYPZKhti2HjRnpUW7bOpEIB7juaD1HBwjfiQemyxkAEkMu0mbxdIRONV9KewlD6d9VEcqCMA==" saltValue="S77sL1r3sCVQnrW6/tiA7Q==" spinCount="100000" sheet="1" selectLockedCells="1"/>
  <mergeCells count="9">
    <mergeCell ref="B38:D38"/>
    <mergeCell ref="A30:G30"/>
    <mergeCell ref="A4:G4"/>
    <mergeCell ref="B2:G2"/>
    <mergeCell ref="A34:G34"/>
    <mergeCell ref="B35:D35"/>
    <mergeCell ref="B36:D36"/>
    <mergeCell ref="B37:D37"/>
    <mergeCell ref="D25:F25"/>
  </mergeCells>
  <dataValidations count="2">
    <dataValidation type="list" allowBlank="1" showInputMessage="1" showErrorMessage="1" sqref="A1" xr:uid="{9648AF5A-810D-497A-BF78-1101530AF159}">
      <formula1>$H$1:$H$3</formula1>
    </dataValidation>
    <dataValidation type="list" errorStyle="warning" showInputMessage="1" showErrorMessage="1" errorTitle="falsche Anzahl" error="Bitte entweder 15 oder 30 eingeben." promptTitle="Hinweis" prompt="Biertischgarnituren werden immer in ganzen Stapelboxen geliefert._x000a_Bitte Anzahl auswählen." sqref="D15" xr:uid="{00000000-0002-0000-0000-000000000000}">
      <formula1>$Q$8:$Q$13</formula1>
    </dataValidation>
  </dataValidations>
  <pageMargins left="0.39370078740157483" right="0.23622047244094491" top="0.74803149606299213" bottom="0.74803149606299213" header="0.31496062992125984" footer="0.31496062992125984"/>
  <pageSetup paperSize="9" orientation="portrait" r:id="rId1"/>
  <rowBreaks count="1" manualBreakCount="1">
    <brk id="26" max="16383"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Tabelle1</vt:lpstr>
      <vt:lpstr>Tabelle1!Print_Area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2023-12-01T09:53:40Z</dcterms:modified>
</cp:coreProperties>
</file>